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3416" windowHeight="6888"/>
  </bookViews>
  <sheets>
    <sheet name="枚数試算" sheetId="1" r:id="rId1"/>
    <sheet name="金額試算（0.3）" sheetId="4" r:id="rId2"/>
    <sheet name="金額試算 (0.6)" sheetId="5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U23" i="1"/>
  <c r="U22"/>
  <c r="W22" s="1"/>
  <c r="S7" s="1"/>
  <c r="N23"/>
  <c r="N22"/>
  <c r="W23"/>
  <c r="S8" s="1"/>
  <c r="P22"/>
  <c r="K7" s="1"/>
  <c r="P23"/>
  <c r="K8" s="1"/>
  <c r="J22" i="5" l="1"/>
  <c r="K22" s="1"/>
  <c r="J21"/>
  <c r="K21" s="1"/>
  <c r="J20"/>
  <c r="K20" s="1"/>
  <c r="J19"/>
  <c r="K19" s="1"/>
  <c r="J17"/>
  <c r="J18" s="1"/>
  <c r="K18" s="1"/>
  <c r="J22" i="4"/>
  <c r="K22" s="1"/>
  <c r="J21"/>
  <c r="K21" s="1"/>
  <c r="J20"/>
  <c r="K20" s="1"/>
  <c r="J19"/>
  <c r="K19" s="1"/>
  <c r="J17"/>
  <c r="J18" s="1"/>
  <c r="K18" s="1"/>
  <c r="U8" i="1" l="1"/>
  <c r="U7"/>
  <c r="K17" i="5"/>
  <c r="K23" s="1"/>
  <c r="J23"/>
  <c r="M7" i="1"/>
  <c r="K17" i="4"/>
  <c r="K23" s="1"/>
  <c r="J23"/>
  <c r="M8" i="1"/>
  <c r="O7" l="1"/>
  <c r="O11" s="1"/>
  <c r="W7"/>
  <c r="W11" s="1"/>
  <c r="C6" i="5" l="1"/>
  <c r="J10" s="1"/>
  <c r="K10" s="1"/>
  <c r="C6" i="4"/>
  <c r="J9" i="5" l="1"/>
  <c r="K9" s="1"/>
  <c r="J11"/>
  <c r="K11" s="1"/>
  <c r="J6"/>
  <c r="K6" s="1"/>
  <c r="J8"/>
  <c r="K8" s="1"/>
  <c r="J8" i="4"/>
  <c r="K8" s="1"/>
  <c r="J9"/>
  <c r="K9" s="1"/>
  <c r="J10"/>
  <c r="K10" s="1"/>
  <c r="J11"/>
  <c r="K11" s="1"/>
  <c r="J6"/>
  <c r="J7" i="5" l="1"/>
  <c r="K7" s="1"/>
  <c r="K12" s="1"/>
  <c r="J7" i="4"/>
  <c r="K7" s="1"/>
  <c r="K6"/>
  <c r="N14" i="5" l="1"/>
  <c r="W13" i="1"/>
  <c r="J12" i="5"/>
  <c r="J12" i="4"/>
  <c r="K12"/>
  <c r="N14" s="1"/>
  <c r="O13" i="1" s="1"/>
</calcChain>
</file>

<file path=xl/sharedStrings.xml><?xml version="1.0" encoding="utf-8"?>
<sst xmlns="http://schemas.openxmlformats.org/spreadsheetml/2006/main" count="134" uniqueCount="59">
  <si>
    <t>m</t>
    <phoneticPr fontId="2"/>
  </si>
  <si>
    <t>画角</t>
    <rPh sb="0" eb="2">
      <t>ガカク</t>
    </rPh>
    <phoneticPr fontId="2"/>
  </si>
  <si>
    <t>オーバラップ含む</t>
    <rPh sb="6" eb="7">
      <t>フク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</si>
  <si>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</si>
  <si>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</si>
  <si>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</si>
  <si>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</si>
  <si>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※同月課金の場合</t>
    <rPh sb="1" eb="3">
      <t>ドウゲツ</t>
    </rPh>
    <rPh sb="3" eb="5">
      <t>カキン</t>
    </rPh>
    <rPh sb="6" eb="8">
      <t>バアイ</t>
    </rPh>
    <phoneticPr fontId="2"/>
  </si>
  <si>
    <t>◆ひびみっけ・金額試算（月度内の利用数・金額）</t>
  </si>
  <si>
    <t>◆ひび割れ検出</t>
  </si>
  <si>
    <t>ひび割れ検出金額</t>
  </si>
  <si>
    <t>枚数</t>
  </si>
  <si>
    <t>単価</t>
  </si>
  <si>
    <t>対象数</t>
  </si>
  <si>
    <t>金額</t>
  </si>
  <si>
    <t>利用枚数</t>
  </si>
  <si>
    <t>shot</t>
  </si>
  <si>
    <t>1~</t>
  </si>
  <si>
    <t>101~</t>
  </si>
  <si>
    <t>251~</t>
  </si>
  <si>
    <t>501~</t>
  </si>
  <si>
    <t>1001~</t>
  </si>
  <si>
    <t>2501~</t>
  </si>
  <si>
    <t>合計</t>
  </si>
  <si>
    <t>ご請求額</t>
  </si>
  <si>
    <t>円</t>
  </si>
  <si>
    <t>◆チョーク検出</t>
  </si>
  <si>
    <t>チョーク検出金額</t>
  </si>
  <si>
    <t>枚</t>
    <rPh sb="0" eb="1">
      <t>マイ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</si>
  <si>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</si>
  <si>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</si>
  <si>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の部分に寸法を入力してください。</t>
    <rPh sb="1" eb="3">
      <t>ブブン</t>
    </rPh>
    <rPh sb="4" eb="6">
      <t>スンポウ</t>
    </rPh>
    <rPh sb="7" eb="9">
      <t>ニュウリョク</t>
    </rPh>
    <phoneticPr fontId="2"/>
  </si>
  <si>
    <t>1枚当たりの撮影範囲</t>
    <rPh sb="1" eb="2">
      <t>マイ</t>
    </rPh>
    <rPh sb="2" eb="3">
      <t>ア</t>
    </rPh>
    <rPh sb="6" eb="8">
      <t>サツエイ</t>
    </rPh>
    <rPh sb="8" eb="10">
      <t>ハンイ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</si>
  <si>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</si>
  <si>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</si>
  <si>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m</t>
    <phoneticPr fontId="2"/>
  </si>
  <si>
    <t>縦・高さ</t>
    <rPh sb="0" eb="1">
      <t>タテ</t>
    </rPh>
    <rPh sb="2" eb="3">
      <t>タカ</t>
    </rPh>
    <phoneticPr fontId="2"/>
  </si>
  <si>
    <t>横・幅</t>
    <rPh sb="0" eb="1">
      <t>ヨコ</t>
    </rPh>
    <rPh sb="2" eb="3">
      <t>ハバ</t>
    </rPh>
    <phoneticPr fontId="2"/>
  </si>
  <si>
    <t>ひびわれ幅0.1mm～検出　（0.3mm/画素）の場合</t>
    <rPh sb="4" eb="5">
      <t>ハバ</t>
    </rPh>
    <rPh sb="11" eb="13">
      <t>ケンシュツ</t>
    </rPh>
    <rPh sb="21" eb="23">
      <t>ガソ</t>
    </rPh>
    <rPh sb="25" eb="27">
      <t>バアイ</t>
    </rPh>
    <phoneticPr fontId="2"/>
  </si>
  <si>
    <t>ひびわれ幅0.2mm～　（検出0.6mm/画素）の場合</t>
    <rPh sb="21" eb="23">
      <t>ガソ</t>
    </rPh>
    <rPh sb="25" eb="27">
      <t>バアイ</t>
    </rPh>
    <phoneticPr fontId="2"/>
  </si>
  <si>
    <t>＜例＞壁面・床版・橋台等</t>
    <rPh sb="1" eb="2">
      <t>レイ</t>
    </rPh>
    <rPh sb="3" eb="5">
      <t>ヘキメン</t>
    </rPh>
    <rPh sb="6" eb="8">
      <t>ショウバン</t>
    </rPh>
    <rPh sb="9" eb="11">
      <t>キョウダイ</t>
    </rPh>
    <rPh sb="11" eb="12">
      <t>ナド</t>
    </rPh>
    <phoneticPr fontId="2"/>
  </si>
  <si>
    <t>＜壁面＞</t>
    <rPh sb="1" eb="3">
      <t>ヘキメン</t>
    </rPh>
    <phoneticPr fontId="2"/>
  </si>
  <si>
    <t>枚数金額換算　※検出したいひびわれ幅（0.1mm幅～、0.2mm幅～）の条件によって、撮影枚数・金額が異なります。</t>
    <rPh sb="0" eb="2">
      <t>マイスウ</t>
    </rPh>
    <rPh sb="2" eb="4">
      <t>キンガク</t>
    </rPh>
    <rPh sb="4" eb="6">
      <t>カンサン</t>
    </rPh>
    <rPh sb="8" eb="10">
      <t>ケンシュツ</t>
    </rPh>
    <rPh sb="17" eb="18">
      <t>ハバ</t>
    </rPh>
    <rPh sb="24" eb="25">
      <t>ハバ</t>
    </rPh>
    <rPh sb="32" eb="33">
      <t>ハバ</t>
    </rPh>
    <rPh sb="36" eb="38">
      <t>ジョウケン</t>
    </rPh>
    <rPh sb="43" eb="45">
      <t>サツエイ</t>
    </rPh>
    <rPh sb="45" eb="47">
      <t>マイスウ</t>
    </rPh>
    <rPh sb="48" eb="50">
      <t>キンガク</t>
    </rPh>
    <rPh sb="51" eb="52">
      <t>コト</t>
    </rPh>
    <phoneticPr fontId="2"/>
  </si>
  <si>
    <t>カメラの最高画素数</t>
    <rPh sb="4" eb="6">
      <t>サイコウ</t>
    </rPh>
    <rPh sb="6" eb="9">
      <t>ガソスウ</t>
    </rPh>
    <phoneticPr fontId="2"/>
  </si>
  <si>
    <t>2400万画素</t>
    <rPh sb="4" eb="7">
      <t>マンガソ</t>
    </rPh>
    <phoneticPr fontId="2"/>
  </si>
  <si>
    <t>横：縦=3：2</t>
    <rPh sb="0" eb="1">
      <t>ヨコ</t>
    </rPh>
    <rPh sb="2" eb="3">
      <t>タテ</t>
    </rPh>
    <phoneticPr fontId="2"/>
  </si>
  <si>
    <t>画素</t>
    <rPh sb="0" eb="2">
      <t>ガソ</t>
    </rPh>
    <phoneticPr fontId="2"/>
  </si>
  <si>
    <t>＜参考＞</t>
    <rPh sb="1" eb="3">
      <t>サンコウ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</si>
  <si>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</si>
  <si>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</si>
  <si>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4400万画素→</t>
    <rPh sb="4" eb="7">
      <t>マンガソ</t>
    </rPh>
    <phoneticPr fontId="2"/>
  </si>
  <si>
    <t>8000画素　×　5500画素</t>
    <rPh sb="4" eb="6">
      <t>ガソ</t>
    </rPh>
    <rPh sb="13" eb="15">
      <t>ガソ</t>
    </rPh>
    <phoneticPr fontId="2"/>
  </si>
  <si>
    <t>3500万画素→</t>
    <rPh sb="4" eb="5">
      <t>マン</t>
    </rPh>
    <rPh sb="5" eb="7">
      <t>ガソ</t>
    </rPh>
    <phoneticPr fontId="2"/>
  </si>
  <si>
    <t>7000画素　×　5000画素</t>
    <rPh sb="4" eb="6">
      <t>ガソ</t>
    </rPh>
    <rPh sb="13" eb="15">
      <t>ガソ</t>
    </rPh>
    <phoneticPr fontId="2"/>
  </si>
  <si>
    <t>2400万画素→　　</t>
    <rPh sb="4" eb="5">
      <t>マン</t>
    </rPh>
    <rPh sb="5" eb="7">
      <t>ガソ</t>
    </rPh>
    <phoneticPr fontId="2"/>
  </si>
  <si>
    <t>6000画素　×　4000画素</t>
    <rPh sb="4" eb="6">
      <t>ガソ</t>
    </rPh>
    <rPh sb="13" eb="15">
      <t>ガソ</t>
    </rPh>
    <phoneticPr fontId="2"/>
  </si>
  <si>
    <t>2000万画素→</t>
    <rPh sb="4" eb="5">
      <t>マン</t>
    </rPh>
    <rPh sb="5" eb="7">
      <t>ガソ</t>
    </rPh>
    <phoneticPr fontId="2"/>
  </si>
  <si>
    <t>5500画素　×　3600画素</t>
    <rPh sb="4" eb="6">
      <t>ガソ</t>
    </rPh>
    <rPh sb="13" eb="15">
      <t>ガソ</t>
    </rPh>
    <phoneticPr fontId="2"/>
  </si>
  <si>
    <t>※お使いのカメラをご確認ください</t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</si>
</sst>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_-* #,##0_-;\-* #,##0_-;_-* &quot;-&quot;_-;_-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0"/>
      <color rgb="FF000000"/>
      <name val="Meiryo ui"/>
      <family val="3"/>
      <charset val="128"/>
    </font>
    <font>
      <b/>
      <u/>
      <sz val="10"/>
      <color rgb="FF000000"/>
      <name val="Meiryo ui"/>
      <family val="3"/>
      <charset val="128"/>
    </font>
    <font>
      <u/>
      <sz val="10"/>
      <color rgb="FF000000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1"/>
      <name val="Calibri"/>
      <family val="2"/>
    </font>
    <font>
      <sz val="10"/>
      <color rgb="FFEAF1DD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5" fillId="0" borderId="0" xfId="2" applyFont="1"/>
    <xf numFmtId="0" fontId="4" fillId="0" borderId="0" xfId="2" applyFont="1" applyAlignment="1"/>
    <xf numFmtId="0" fontId="6" fillId="0" borderId="0" xfId="2" applyFont="1" applyAlignment="1">
      <alignment horizontal="left" vertical="center"/>
    </xf>
    <xf numFmtId="0" fontId="6" fillId="0" borderId="0" xfId="2" applyFont="1"/>
    <xf numFmtId="0" fontId="7" fillId="0" borderId="0" xfId="2" applyFont="1"/>
    <xf numFmtId="0" fontId="8" fillId="3" borderId="5" xfId="2" applyFont="1" applyFill="1" applyBorder="1"/>
    <xf numFmtId="0" fontId="8" fillId="3" borderId="6" xfId="2" applyFont="1" applyFill="1" applyBorder="1"/>
    <xf numFmtId="0" fontId="8" fillId="3" borderId="7" xfId="2" applyFont="1" applyFill="1" applyBorder="1" applyAlignment="1">
      <alignment horizontal="center" vertical="center"/>
    </xf>
    <xf numFmtId="0" fontId="8" fillId="3" borderId="3" xfId="2" applyFont="1" applyFill="1" applyBorder="1"/>
    <xf numFmtId="0" fontId="5" fillId="2" borderId="3" xfId="2" applyFont="1" applyFill="1" applyBorder="1"/>
    <xf numFmtId="0" fontId="5" fillId="0" borderId="6" xfId="2" applyFont="1" applyBorder="1"/>
    <xf numFmtId="0" fontId="5" fillId="4" borderId="8" xfId="2" applyFont="1" applyFill="1" applyBorder="1" applyAlignment="1">
      <alignment horizontal="right"/>
    </xf>
    <xf numFmtId="0" fontId="5" fillId="4" borderId="0" xfId="2" applyFont="1" applyFill="1" applyBorder="1"/>
    <xf numFmtId="0" fontId="5" fillId="4" borderId="9" xfId="2" applyFont="1" applyFill="1" applyBorder="1"/>
    <xf numFmtId="0" fontId="5" fillId="5" borderId="10" xfId="2" applyFont="1" applyFill="1" applyBorder="1"/>
    <xf numFmtId="177" fontId="5" fillId="5" borderId="11" xfId="2" applyNumberFormat="1" applyFont="1" applyFill="1" applyBorder="1"/>
    <xf numFmtId="0" fontId="10" fillId="4" borderId="0" xfId="2" applyFont="1" applyFill="1" applyBorder="1"/>
    <xf numFmtId="0" fontId="5" fillId="4" borderId="13" xfId="2" applyFont="1" applyFill="1" applyBorder="1"/>
    <xf numFmtId="0" fontId="11" fillId="6" borderId="3" xfId="2" applyFont="1" applyFill="1" applyBorder="1"/>
    <xf numFmtId="0" fontId="5" fillId="7" borderId="3" xfId="2" applyFont="1" applyFill="1" applyBorder="1"/>
    <xf numFmtId="0" fontId="5" fillId="7" borderId="4" xfId="2" applyFont="1" applyFill="1" applyBorder="1"/>
    <xf numFmtId="0" fontId="5" fillId="7" borderId="6" xfId="2" applyFont="1" applyFill="1" applyBorder="1"/>
    <xf numFmtId="177" fontId="5" fillId="7" borderId="7" xfId="2" applyNumberFormat="1" applyFont="1" applyFill="1" applyBorder="1"/>
    <xf numFmtId="177" fontId="5" fillId="0" borderId="0" xfId="2" applyNumberFormat="1" applyFont="1"/>
    <xf numFmtId="0" fontId="11" fillId="0" borderId="0" xfId="2" applyFont="1"/>
    <xf numFmtId="177" fontId="5" fillId="0" borderId="3" xfId="2" applyNumberFormat="1" applyFont="1" applyBorder="1"/>
    <xf numFmtId="0" fontId="8" fillId="3" borderId="7" xfId="2" applyFont="1" applyFill="1" applyBorder="1" applyAlignment="1">
      <alignment horizontal="center"/>
    </xf>
    <xf numFmtId="0" fontId="12" fillId="2" borderId="3" xfId="2" applyFont="1" applyFill="1" applyBorder="1" applyAlignment="1"/>
    <xf numFmtId="38" fontId="5" fillId="2" borderId="3" xfId="2" applyNumberFormat="1" applyFont="1" applyFill="1" applyBorder="1"/>
    <xf numFmtId="38" fontId="14" fillId="8" borderId="1" xfId="1" applyFont="1" applyFill="1" applyBorder="1">
      <alignment vertical="center"/>
    </xf>
    <xf numFmtId="0" fontId="17" fillId="9" borderId="0" xfId="0" applyFont="1" applyFill="1">
      <alignment vertical="center"/>
    </xf>
    <xf numFmtId="0" fontId="0" fillId="9" borderId="0" xfId="0" applyFill="1">
      <alignment vertical="center"/>
    </xf>
    <xf numFmtId="0" fontId="13" fillId="9" borderId="0" xfId="0" applyFont="1" applyFill="1">
      <alignment vertical="center"/>
    </xf>
    <xf numFmtId="38" fontId="0" fillId="9" borderId="0" xfId="1" applyFont="1" applyFill="1">
      <alignment vertical="center"/>
    </xf>
    <xf numFmtId="0" fontId="14" fillId="9" borderId="0" xfId="0" applyFont="1" applyFill="1">
      <alignment vertical="center"/>
    </xf>
    <xf numFmtId="0" fontId="0" fillId="9" borderId="0" xfId="0" applyFill="1" applyAlignment="1">
      <alignment horizontal="right" vertical="center"/>
    </xf>
    <xf numFmtId="38" fontId="13" fillId="9" borderId="0" xfId="1" applyFont="1" applyFill="1" applyAlignment="1">
      <alignment horizontal="right" vertical="center"/>
    </xf>
    <xf numFmtId="38" fontId="0" fillId="9" borderId="0" xfId="0" applyNumberFormat="1" applyFill="1">
      <alignment vertical="center"/>
    </xf>
    <xf numFmtId="38" fontId="0" fillId="9" borderId="2" xfId="1" applyFont="1" applyFill="1" applyBorder="1">
      <alignment vertical="center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176" fontId="0" fillId="9" borderId="0" xfId="1" applyNumberFormat="1" applyFont="1" applyFill="1">
      <alignment vertical="center"/>
    </xf>
    <xf numFmtId="38" fontId="14" fillId="10" borderId="1" xfId="1" applyFont="1" applyFill="1" applyBorder="1">
      <alignment vertical="center"/>
    </xf>
    <xf numFmtId="38" fontId="16" fillId="9" borderId="0" xfId="1" applyFont="1" applyFill="1">
      <alignment vertical="center"/>
    </xf>
    <xf numFmtId="0" fontId="16" fillId="9" borderId="0" xfId="0" applyFont="1" applyFill="1">
      <alignment vertical="center"/>
    </xf>
    <xf numFmtId="0" fontId="13" fillId="9" borderId="0" xfId="0" applyFont="1" applyFill="1" applyAlignment="1">
      <alignment horizontal="right" vertical="center"/>
    </xf>
    <xf numFmtId="0" fontId="16" fillId="9" borderId="0" xfId="0" applyFont="1" applyFill="1" applyAlignment="1">
      <alignment horizontal="right" vertical="center"/>
    </xf>
    <xf numFmtId="0" fontId="0" fillId="2" borderId="0" xfId="0" applyFill="1" applyProtection="1">
      <alignment vertical="center"/>
      <protection locked="0"/>
    </xf>
    <xf numFmtId="0" fontId="15" fillId="9" borderId="0" xfId="0" applyFont="1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0" fillId="9" borderId="0" xfId="0" applyFill="1" applyAlignment="1" applyProtection="1">
      <alignment horizontal="right" vertical="center"/>
      <protection locked="0"/>
    </xf>
    <xf numFmtId="0" fontId="16" fillId="9" borderId="0" xfId="0" applyFont="1" applyFill="1" applyProtection="1">
      <alignment vertical="center"/>
      <protection locked="0"/>
    </xf>
    <xf numFmtId="0" fontId="16" fillId="9" borderId="0" xfId="0" applyFont="1" applyFill="1" applyAlignment="1" applyProtection="1">
      <alignment horizontal="right" vertical="center"/>
      <protection locked="0"/>
    </xf>
    <xf numFmtId="0" fontId="6" fillId="0" borderId="0" xfId="2" applyFont="1" applyAlignment="1">
      <alignment horizontal="left" vertical="center"/>
    </xf>
    <xf numFmtId="0" fontId="4" fillId="0" borderId="0" xfId="2" applyFont="1" applyAlignment="1"/>
    <xf numFmtId="0" fontId="8" fillId="3" borderId="0" xfId="2" applyFont="1" applyFill="1" applyBorder="1" applyAlignment="1">
      <alignment horizontal="center" vertical="center" textRotation="90"/>
    </xf>
    <xf numFmtId="0" fontId="9" fillId="0" borderId="0" xfId="2" applyFont="1" applyBorder="1"/>
    <xf numFmtId="0" fontId="9" fillId="0" borderId="12" xfId="2" applyFont="1" applyBorder="1"/>
    <xf numFmtId="0" fontId="8" fillId="3" borderId="3" xfId="2" applyFont="1" applyFill="1" applyBorder="1" applyAlignment="1">
      <alignment horizontal="center"/>
    </xf>
    <xf numFmtId="0" fontId="9" fillId="0" borderId="4" xfId="2" applyFont="1" applyBorder="1"/>
    <xf numFmtId="0" fontId="15" fillId="9" borderId="0" xfId="0" applyFont="1" applyFill="1">
      <alignment vertical="center"/>
    </xf>
    <xf numFmtId="20" fontId="0" fillId="9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284018</xdr:colOff>
      <xdr:row>15</xdr:row>
      <xdr:rowOff>103912</xdr:rowOff>
    </xdr:from>
    <xdr:to>
      <xdr:col>8</xdr:col>
      <xdr:colOff>325582</xdr:colOff>
      <xdr:row>15</xdr:row>
      <xdr:rowOff>103912</xdr:rowOff>
    </xdr:to>
    <xdr:cxnSp macro="">
      <xdr:nvCxnSpPr>
        <xdr:cNvPr id="5" name="直線矢印コネクタ 4"/>
        <xdr:cNvCxnSpPr/>
      </xdr:nvCxnSpPr>
      <xdr:spPr>
        <a:xfrm>
          <a:off x="284018" y="2597730"/>
          <a:ext cx="410787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284018</xdr:colOff>
      <xdr:row>3</xdr:row>
      <xdr:rowOff>90054</xdr:rowOff>
    </xdr:from>
    <xdr:to>
      <xdr:col>17</xdr:col>
      <xdr:colOff>69273</xdr:colOff>
      <xdr:row>15</xdr:row>
      <xdr:rowOff>90055</xdr:rowOff>
    </xdr:to>
    <xdr:sp macro="" textlink="">
      <xdr:nvSpPr>
        <xdr:cNvPr id="9" name="正方形/長方形 8"/>
        <xdr:cNvSpPr/>
      </xdr:nvSpPr>
      <xdr:spPr>
        <a:xfrm>
          <a:off x="4800600" y="588818"/>
          <a:ext cx="3789218" cy="202276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200891</xdr:colOff>
      <xdr:row>3</xdr:row>
      <xdr:rowOff>96981</xdr:rowOff>
    </xdr:from>
    <xdr:to>
      <xdr:col>25</xdr:col>
      <xdr:colOff>0</xdr:colOff>
      <xdr:row>15</xdr:row>
      <xdr:rowOff>90055</xdr:rowOff>
    </xdr:to>
    <xdr:sp macro="" textlink="">
      <xdr:nvSpPr>
        <xdr:cNvPr id="10" name="正方形/長方形 9"/>
        <xdr:cNvSpPr/>
      </xdr:nvSpPr>
      <xdr:spPr>
        <a:xfrm>
          <a:off x="8721436" y="595745"/>
          <a:ext cx="3844637" cy="20158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297872</xdr:colOff>
      <xdr:row>20</xdr:row>
      <xdr:rowOff>138545</xdr:rowOff>
    </xdr:from>
    <xdr:to>
      <xdr:col>15</xdr:col>
      <xdr:colOff>62345</xdr:colOff>
      <xdr:row>23</xdr:row>
      <xdr:rowOff>31866</xdr:rowOff>
    </xdr:to>
    <xdr:sp macro="" textlink="">
      <xdr:nvSpPr>
        <xdr:cNvPr id="20" name="右矢印 19"/>
        <xdr:cNvSpPr/>
      </xdr:nvSpPr>
      <xdr:spPr>
        <a:xfrm>
          <a:off x="6449290" y="4322618"/>
          <a:ext cx="249382" cy="392084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242454</xdr:colOff>
      <xdr:row>20</xdr:row>
      <xdr:rowOff>152400</xdr:rowOff>
    </xdr:from>
    <xdr:to>
      <xdr:col>22</xdr:col>
      <xdr:colOff>27709</xdr:colOff>
      <xdr:row>23</xdr:row>
      <xdr:rowOff>45721</xdr:rowOff>
    </xdr:to>
    <xdr:sp macro="" textlink="">
      <xdr:nvSpPr>
        <xdr:cNvPr id="21" name="右矢印 20"/>
        <xdr:cNvSpPr/>
      </xdr:nvSpPr>
      <xdr:spPr>
        <a:xfrm>
          <a:off x="10501745" y="4336473"/>
          <a:ext cx="249382" cy="392084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519545</xdr:colOff>
      <xdr:row>8</xdr:row>
      <xdr:rowOff>117763</xdr:rowOff>
    </xdr:from>
    <xdr:to>
      <xdr:col>18</xdr:col>
      <xdr:colOff>443346</xdr:colOff>
      <xdr:row>10</xdr:row>
      <xdr:rowOff>131618</xdr:rowOff>
    </xdr:to>
    <xdr:sp macro="" textlink="">
      <xdr:nvSpPr>
        <xdr:cNvPr id="22" name="正方形/長方形 21"/>
        <xdr:cNvSpPr/>
      </xdr:nvSpPr>
      <xdr:spPr>
        <a:xfrm>
          <a:off x="7834745" y="1447799"/>
          <a:ext cx="1427019" cy="3463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自動計算</a:t>
          </a:r>
        </a:p>
      </xdr:txBody>
    </xdr:sp>
    <xdr:clientData/>
  </xdr:twoCellAnchor>
  <xdr:twoCellAnchor>
    <xdr:from>
      <xdr:col>0</xdr:col>
      <xdr:colOff>221673</xdr:colOff>
      <xdr:row>5</xdr:row>
      <xdr:rowOff>34637</xdr:rowOff>
    </xdr:from>
    <xdr:to>
      <xdr:col>8</xdr:col>
      <xdr:colOff>318656</xdr:colOff>
      <xdr:row>15</xdr:row>
      <xdr:rowOff>20783</xdr:rowOff>
    </xdr:to>
    <xdr:sp macro="" textlink="">
      <xdr:nvSpPr>
        <xdr:cNvPr id="32" name="正方形/長方形 31"/>
        <xdr:cNvSpPr/>
      </xdr:nvSpPr>
      <xdr:spPr>
        <a:xfrm>
          <a:off x="221673" y="865910"/>
          <a:ext cx="4163292" cy="16764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450272</xdr:colOff>
      <xdr:row>5</xdr:row>
      <xdr:rowOff>34636</xdr:rowOff>
    </xdr:from>
    <xdr:to>
      <xdr:col>8</xdr:col>
      <xdr:colOff>450272</xdr:colOff>
      <xdr:row>15</xdr:row>
      <xdr:rowOff>6927</xdr:rowOff>
    </xdr:to>
    <xdr:cxnSp macro="">
      <xdr:nvCxnSpPr>
        <xdr:cNvPr id="35" name="直線矢印コネクタ 34"/>
        <xdr:cNvCxnSpPr/>
      </xdr:nvCxnSpPr>
      <xdr:spPr>
        <a:xfrm>
          <a:off x="4516581" y="865909"/>
          <a:ext cx="0" cy="163483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tabSelected="1" zoomScale="110" zoomScaleNormal="110" workbookViewId="0">
      <selection activeCell="B2" sqref="B2"/>
    </sheetView>
  </sheetViews>
  <sheetFormatPr defaultRowHeight="13.2"/>
  <cols>
    <col min="1" max="1" width="6.5546875" style="32" customWidth="1"/>
    <col min="2" max="2" width="7" style="32" customWidth="1"/>
    <col min="3" max="3" width="3.44140625" style="32" customWidth="1"/>
    <col min="4" max="4" width="8.88671875" style="32"/>
    <col min="5" max="5" width="7.77734375" style="32" customWidth="1"/>
    <col min="6" max="6" width="8.88671875" style="32"/>
    <col min="7" max="7" width="8.88671875" style="32" customWidth="1"/>
    <col min="8" max="8" width="7.88671875" style="32" customWidth="1"/>
    <col min="9" max="9" width="6.5546875" style="32" customWidth="1"/>
    <col min="10" max="10" width="5.33203125" style="32" customWidth="1"/>
    <col min="11" max="11" width="7.77734375" style="32" customWidth="1"/>
    <col min="12" max="12" width="4.44140625" style="33" customWidth="1"/>
    <col min="13" max="13" width="6.21875" style="32" customWidth="1"/>
    <col min="14" max="14" width="7.109375" style="32" customWidth="1"/>
    <col min="15" max="15" width="9.88671875" style="34" customWidth="1"/>
    <col min="16" max="16" width="8.6640625" style="32" customWidth="1"/>
    <col min="17" max="17" width="8.88671875" style="32"/>
    <col min="18" max="18" width="4.33203125" style="32" customWidth="1"/>
    <col min="19" max="19" width="6.6640625" style="32" customWidth="1"/>
    <col min="20" max="20" width="5.88671875" style="32" customWidth="1"/>
    <col min="21" max="21" width="7.6640625" style="32" customWidth="1"/>
    <col min="22" max="22" width="6.77734375" style="32" customWidth="1"/>
    <col min="23" max="23" width="9.109375" style="32" customWidth="1"/>
    <col min="24" max="16384" width="8.88671875" style="32"/>
  </cols>
  <sheetData>
    <row r="2" spans="1:24">
      <c r="A2" s="50"/>
      <c r="B2" s="48"/>
      <c r="C2" s="49" t="s">
        <v>31</v>
      </c>
      <c r="D2" s="50"/>
      <c r="E2" s="50"/>
      <c r="F2" s="50"/>
      <c r="G2" s="50"/>
      <c r="H2" s="50"/>
      <c r="I2" s="50"/>
      <c r="K2" s="32" t="s">
        <v>42</v>
      </c>
    </row>
    <row r="3" spans="1:24">
      <c r="A3" s="50"/>
      <c r="B3" s="50"/>
      <c r="C3" s="50"/>
      <c r="D3" s="50"/>
      <c r="E3" s="50"/>
      <c r="F3" s="50"/>
      <c r="G3" s="50"/>
      <c r="H3" s="50"/>
      <c r="I3" s="50"/>
    </row>
    <row r="4" spans="1:24">
      <c r="A4" s="50" t="s">
        <v>40</v>
      </c>
      <c r="B4" s="50"/>
      <c r="C4" s="50"/>
      <c r="D4" s="50"/>
      <c r="E4" s="50"/>
      <c r="F4" s="50"/>
      <c r="G4" s="50"/>
      <c r="H4" s="50"/>
      <c r="I4" s="50"/>
    </row>
    <row r="5" spans="1:24">
      <c r="A5" s="50"/>
      <c r="B5" s="50"/>
      <c r="C5" s="50"/>
      <c r="D5" s="50"/>
      <c r="E5" s="50"/>
      <c r="F5" s="50"/>
      <c r="G5" s="50"/>
      <c r="H5" s="51" t="s">
        <v>36</v>
      </c>
      <c r="I5" s="48"/>
      <c r="J5" s="32" t="s">
        <v>0</v>
      </c>
      <c r="K5" s="31" t="s">
        <v>38</v>
      </c>
      <c r="S5" s="31" t="s">
        <v>39</v>
      </c>
      <c r="T5" s="35"/>
    </row>
    <row r="6" spans="1:24">
      <c r="A6" s="50"/>
      <c r="B6" s="50"/>
      <c r="C6" s="50"/>
      <c r="D6" s="50"/>
      <c r="E6" s="50"/>
      <c r="F6" s="50"/>
      <c r="G6" s="50"/>
      <c r="H6" s="50"/>
      <c r="I6" s="50"/>
      <c r="L6" s="32" t="s">
        <v>41</v>
      </c>
      <c r="T6" s="32" t="s">
        <v>41</v>
      </c>
      <c r="W6" s="34"/>
    </row>
    <row r="7" spans="1:24">
      <c r="A7" s="50"/>
      <c r="B7" s="50"/>
      <c r="C7" s="52"/>
      <c r="D7" s="52"/>
      <c r="E7" s="52"/>
      <c r="F7" s="52"/>
      <c r="G7" s="52"/>
      <c r="H7" s="53"/>
      <c r="I7" s="52"/>
      <c r="J7" s="45"/>
      <c r="K7" s="44">
        <f>E17/P22</f>
        <v>0</v>
      </c>
      <c r="L7" s="37" t="s">
        <v>30</v>
      </c>
      <c r="M7" s="38">
        <f>ROUND(K7,0)</f>
        <v>0</v>
      </c>
      <c r="N7" s="32" t="s">
        <v>28</v>
      </c>
      <c r="O7" s="39">
        <f>M7*M8</f>
        <v>0</v>
      </c>
      <c r="P7" s="32" t="s">
        <v>3</v>
      </c>
      <c r="S7" s="44">
        <f>E17/W22</f>
        <v>0</v>
      </c>
      <c r="T7" s="37" t="s">
        <v>30</v>
      </c>
      <c r="U7" s="38">
        <f>ROUND(S7,0)</f>
        <v>0</v>
      </c>
      <c r="V7" s="32" t="s">
        <v>28</v>
      </c>
      <c r="W7" s="39">
        <f>U7*U8</f>
        <v>0</v>
      </c>
      <c r="X7" s="32" t="s">
        <v>3</v>
      </c>
    </row>
    <row r="8" spans="1:24">
      <c r="A8" s="50"/>
      <c r="B8" s="50"/>
      <c r="C8" s="50"/>
      <c r="D8" s="50"/>
      <c r="E8" s="50"/>
      <c r="F8" s="50"/>
      <c r="G8" s="50"/>
      <c r="H8" s="50"/>
      <c r="I8" s="50"/>
      <c r="K8" s="44">
        <f>I5/P23</f>
        <v>0</v>
      </c>
      <c r="L8" s="37" t="s">
        <v>29</v>
      </c>
      <c r="M8" s="32">
        <f>ROUND(K8,0)</f>
        <v>0</v>
      </c>
      <c r="N8" s="32" t="s">
        <v>28</v>
      </c>
      <c r="S8" s="44">
        <f>I5/W23</f>
        <v>0</v>
      </c>
      <c r="T8" s="37" t="s">
        <v>29</v>
      </c>
      <c r="U8" s="32">
        <f>ROUND(S8,0)</f>
        <v>0</v>
      </c>
      <c r="V8" s="32" t="s">
        <v>28</v>
      </c>
      <c r="W8" s="34"/>
    </row>
    <row r="9" spans="1:24">
      <c r="A9" s="50"/>
      <c r="B9" s="50"/>
      <c r="C9" s="50"/>
      <c r="D9" s="50"/>
      <c r="E9" s="50"/>
      <c r="F9" s="50"/>
      <c r="G9" s="50"/>
      <c r="H9" s="50"/>
      <c r="I9" s="50"/>
      <c r="K9" s="44"/>
      <c r="L9" s="37"/>
      <c r="S9" s="44"/>
      <c r="T9" s="37"/>
      <c r="W9" s="34"/>
    </row>
    <row r="10" spans="1:24" ht="13.8" thickBot="1">
      <c r="A10" s="50"/>
      <c r="B10" s="50"/>
      <c r="C10" s="50"/>
      <c r="D10" s="50"/>
      <c r="E10" s="50"/>
      <c r="F10" s="50"/>
      <c r="G10" s="50"/>
      <c r="H10" s="50"/>
      <c r="I10" s="50"/>
      <c r="K10" s="45"/>
      <c r="S10" s="45"/>
      <c r="T10" s="33"/>
      <c r="W10" s="34"/>
    </row>
    <row r="11" spans="1:24" ht="13.8" thickBot="1">
      <c r="A11" s="50"/>
      <c r="B11" s="50"/>
      <c r="C11" s="50"/>
      <c r="D11" s="50"/>
      <c r="E11" s="50"/>
      <c r="F11" s="50"/>
      <c r="G11" s="50"/>
      <c r="H11" s="51"/>
      <c r="I11" s="50"/>
      <c r="N11" s="32" t="s">
        <v>4</v>
      </c>
      <c r="O11" s="43">
        <f>O7</f>
        <v>0</v>
      </c>
      <c r="P11" s="32" t="s">
        <v>3</v>
      </c>
      <c r="T11" s="33"/>
      <c r="V11" s="32" t="s">
        <v>4</v>
      </c>
      <c r="W11" s="43">
        <f>W7</f>
        <v>0</v>
      </c>
      <c r="X11" s="32" t="s">
        <v>3</v>
      </c>
    </row>
    <row r="12" spans="1:24" ht="13.8" thickBot="1">
      <c r="A12" s="50"/>
      <c r="B12" s="50"/>
      <c r="C12" s="50"/>
      <c r="D12" s="50"/>
      <c r="E12" s="50"/>
      <c r="F12" s="50"/>
      <c r="G12" s="50"/>
      <c r="H12" s="50"/>
      <c r="I12" s="50"/>
      <c r="T12" s="33"/>
      <c r="W12" s="34"/>
    </row>
    <row r="13" spans="1:24" ht="13.8" thickBot="1">
      <c r="A13" s="50"/>
      <c r="B13" s="50"/>
      <c r="C13" s="50"/>
      <c r="D13" s="50"/>
      <c r="E13" s="50"/>
      <c r="F13" s="50"/>
      <c r="G13" s="50"/>
      <c r="H13" s="50"/>
      <c r="I13" s="50"/>
      <c r="N13" s="32" t="s">
        <v>5</v>
      </c>
      <c r="O13" s="30">
        <f>'金額試算（0.3）'!N14</f>
        <v>0</v>
      </c>
      <c r="P13" s="32" t="s">
        <v>6</v>
      </c>
      <c r="T13" s="33"/>
      <c r="V13" s="32" t="s">
        <v>5</v>
      </c>
      <c r="W13" s="30">
        <f>'金額試算 (0.6)'!K12</f>
        <v>0</v>
      </c>
      <c r="X13" s="32" t="s">
        <v>6</v>
      </c>
    </row>
    <row r="14" spans="1:24">
      <c r="A14" s="50"/>
      <c r="B14" s="50"/>
      <c r="C14" s="50"/>
      <c r="D14" s="50"/>
      <c r="E14" s="50"/>
      <c r="F14" s="50"/>
      <c r="G14" s="50"/>
      <c r="H14" s="50"/>
      <c r="I14" s="50"/>
      <c r="P14" s="32" t="s">
        <v>7</v>
      </c>
      <c r="T14" s="33"/>
      <c r="W14" s="34"/>
      <c r="X14" s="32" t="s">
        <v>7</v>
      </c>
    </row>
    <row r="15" spans="1:24">
      <c r="A15" s="50"/>
      <c r="B15" s="50"/>
      <c r="C15" s="50"/>
      <c r="D15" s="50"/>
      <c r="E15" s="50"/>
      <c r="F15" s="50"/>
      <c r="G15" s="50"/>
      <c r="H15" s="50"/>
      <c r="I15" s="50"/>
    </row>
    <row r="16" spans="1:24">
      <c r="A16" s="50"/>
      <c r="B16" s="50"/>
      <c r="C16" s="50"/>
      <c r="D16" s="50"/>
      <c r="E16" s="50"/>
      <c r="F16" s="50"/>
      <c r="G16" s="50"/>
      <c r="H16" s="50"/>
      <c r="I16" s="50"/>
    </row>
    <row r="17" spans="1:24">
      <c r="A17" s="50"/>
      <c r="B17" s="50"/>
      <c r="C17" s="50"/>
      <c r="D17" s="51" t="s">
        <v>37</v>
      </c>
      <c r="E17" s="48"/>
      <c r="F17" s="50" t="s">
        <v>0</v>
      </c>
      <c r="G17" s="50"/>
      <c r="H17" s="50"/>
      <c r="I17" s="50"/>
    </row>
    <row r="18" spans="1:24">
      <c r="A18" s="50"/>
      <c r="B18" s="50"/>
      <c r="C18" s="50"/>
      <c r="D18" s="50"/>
      <c r="E18" s="50"/>
      <c r="F18" s="50"/>
      <c r="G18" s="50"/>
      <c r="H18" s="50"/>
      <c r="I18" s="50"/>
    </row>
    <row r="19" spans="1:24">
      <c r="A19" s="50"/>
      <c r="B19" s="50"/>
      <c r="C19" s="50"/>
      <c r="D19" s="50"/>
      <c r="E19" s="50"/>
      <c r="F19" s="50"/>
      <c r="G19" s="50"/>
      <c r="H19" s="50" t="s">
        <v>43</v>
      </c>
      <c r="I19" s="50"/>
    </row>
    <row r="20" spans="1:24">
      <c r="A20" s="50"/>
      <c r="B20" s="50"/>
      <c r="C20" s="50"/>
      <c r="D20" s="50"/>
      <c r="E20" s="50"/>
      <c r="F20" s="50"/>
      <c r="G20" s="50"/>
      <c r="H20" s="50" t="s">
        <v>44</v>
      </c>
      <c r="I20" s="50"/>
      <c r="M20" s="33" t="s">
        <v>32</v>
      </c>
      <c r="O20" s="32"/>
      <c r="P20" s="34"/>
      <c r="T20" s="33" t="s">
        <v>32</v>
      </c>
    </row>
    <row r="21" spans="1:24">
      <c r="A21" s="50"/>
      <c r="B21" s="50"/>
      <c r="C21" s="50"/>
      <c r="D21" s="50"/>
      <c r="E21" s="50"/>
      <c r="F21" s="50"/>
      <c r="G21" s="50"/>
      <c r="H21" s="62" t="s">
        <v>45</v>
      </c>
      <c r="I21" s="50"/>
      <c r="M21" s="33"/>
      <c r="N21" s="36" t="s">
        <v>1</v>
      </c>
      <c r="O21" s="32"/>
      <c r="P21" s="41" t="s">
        <v>2</v>
      </c>
      <c r="U21" s="40" t="s">
        <v>1</v>
      </c>
      <c r="W21" s="41" t="s">
        <v>2</v>
      </c>
    </row>
    <row r="22" spans="1:24">
      <c r="A22" s="50"/>
      <c r="B22" s="50"/>
      <c r="C22" s="50"/>
      <c r="D22" s="50"/>
      <c r="E22" s="50"/>
      <c r="F22" s="50"/>
      <c r="G22" s="50"/>
      <c r="H22" s="51" t="s">
        <v>30</v>
      </c>
      <c r="I22" s="63">
        <v>6000</v>
      </c>
      <c r="J22" s="32" t="s">
        <v>46</v>
      </c>
      <c r="M22" s="46" t="s">
        <v>33</v>
      </c>
      <c r="N22" s="32">
        <f>I22*0.3/1000</f>
        <v>1.8</v>
      </c>
      <c r="O22" s="32" t="s">
        <v>35</v>
      </c>
      <c r="P22" s="42">
        <f>N22-(N22*0.3)</f>
        <v>1.26</v>
      </c>
      <c r="Q22" s="32" t="s">
        <v>35</v>
      </c>
      <c r="T22" s="46" t="s">
        <v>33</v>
      </c>
      <c r="U22" s="32">
        <f>I22*0.6/1000</f>
        <v>3.6</v>
      </c>
      <c r="V22" s="32" t="s">
        <v>35</v>
      </c>
      <c r="W22" s="42">
        <f>U22-(U22*0.3)</f>
        <v>2.52</v>
      </c>
      <c r="X22" s="32" t="s">
        <v>35</v>
      </c>
    </row>
    <row r="23" spans="1:24">
      <c r="A23" s="50"/>
      <c r="B23" s="50"/>
      <c r="C23" s="50"/>
      <c r="D23" s="50"/>
      <c r="E23" s="50"/>
      <c r="F23" s="50"/>
      <c r="G23" s="50"/>
      <c r="H23" s="51" t="s">
        <v>29</v>
      </c>
      <c r="I23" s="63">
        <v>4000</v>
      </c>
      <c r="J23" s="32" t="s">
        <v>46</v>
      </c>
      <c r="M23" s="46" t="s">
        <v>34</v>
      </c>
      <c r="N23" s="32">
        <f>I23*0.3/1000</f>
        <v>1.2</v>
      </c>
      <c r="O23" s="32" t="s">
        <v>35</v>
      </c>
      <c r="P23" s="42">
        <f>N23-(N23*0.3)</f>
        <v>0.84</v>
      </c>
      <c r="Q23" s="32" t="s">
        <v>35</v>
      </c>
      <c r="T23" s="46" t="s">
        <v>34</v>
      </c>
      <c r="U23" s="32">
        <f>I23*0.6/1000</f>
        <v>2.4</v>
      </c>
      <c r="V23" s="32" t="s">
        <v>35</v>
      </c>
      <c r="W23" s="42">
        <f>U23-(U23*0.3)</f>
        <v>1.68</v>
      </c>
      <c r="X23" s="32" t="s">
        <v>35</v>
      </c>
    </row>
    <row r="24" spans="1:24">
      <c r="H24" s="61" t="s">
        <v>58</v>
      </c>
      <c r="M24" s="33"/>
      <c r="O24" s="32"/>
      <c r="P24" s="34"/>
    </row>
    <row r="25" spans="1:24">
      <c r="C25" s="36"/>
    </row>
    <row r="27" spans="1:24">
      <c r="H27" s="32" t="s">
        <v>47</v>
      </c>
      <c r="J27" s="32" t="s">
        <v>48</v>
      </c>
      <c r="L27" s="32" t="s">
        <v>49</v>
      </c>
    </row>
    <row r="28" spans="1:24">
      <c r="A28" s="47"/>
      <c r="B28" s="45"/>
      <c r="H28" s="32" t="s">
        <v>50</v>
      </c>
      <c r="J28" s="32" t="s">
        <v>51</v>
      </c>
      <c r="L28" s="32"/>
    </row>
    <row r="29" spans="1:24">
      <c r="H29" s="32" t="s">
        <v>52</v>
      </c>
      <c r="J29" s="32" t="s">
        <v>53</v>
      </c>
      <c r="L29" s="32"/>
    </row>
    <row r="30" spans="1:24">
      <c r="H30" s="32" t="s">
        <v>54</v>
      </c>
      <c r="J30" s="32" t="s">
        <v>55</v>
      </c>
      <c r="L30" s="32"/>
    </row>
    <row r="31" spans="1:24">
      <c r="H31" s="32" t="s">
        <v>56</v>
      </c>
      <c r="J31" s="32" t="s">
        <v>57</v>
      </c>
      <c r="L31" s="32"/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Q20" sqref="Q20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4" t="s">
        <v>8</v>
      </c>
      <c r="B2" s="55"/>
      <c r="C2" s="55"/>
      <c r="D2" s="55"/>
      <c r="E2" s="55"/>
      <c r="F2" s="55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6" t="s">
        <v>10</v>
      </c>
      <c r="G5" s="59" t="s">
        <v>11</v>
      </c>
      <c r="H5" s="60"/>
      <c r="I5" s="6" t="s">
        <v>12</v>
      </c>
      <c r="J5" s="7" t="s">
        <v>13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15</v>
      </c>
      <c r="C6" s="10">
        <f>枚数試算!O11</f>
        <v>0</v>
      </c>
      <c r="D6" s="11" t="s">
        <v>16</v>
      </c>
      <c r="E6" s="1"/>
      <c r="F6" s="57"/>
      <c r="G6" s="12" t="s">
        <v>17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7"/>
      <c r="G7" s="12" t="s">
        <v>18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7"/>
      <c r="G8" s="12" t="s">
        <v>19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7"/>
      <c r="G9" s="12" t="s">
        <v>20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7"/>
      <c r="G10" s="12" t="s">
        <v>21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8"/>
      <c r="G11" s="12" t="s">
        <v>22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23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24</v>
      </c>
      <c r="N14" s="26">
        <f>K12+K23</f>
        <v>0</v>
      </c>
      <c r="O14" s="11" t="s">
        <v>25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6" t="s">
        <v>27</v>
      </c>
      <c r="G16" s="59" t="s">
        <v>11</v>
      </c>
      <c r="H16" s="60"/>
      <c r="I16" s="6" t="s">
        <v>12</v>
      </c>
      <c r="J16" s="7" t="s">
        <v>13</v>
      </c>
      <c r="K16" s="27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15</v>
      </c>
      <c r="C17" s="28"/>
      <c r="D17" s="11" t="s">
        <v>16</v>
      </c>
      <c r="E17" s="1"/>
      <c r="F17" s="57"/>
      <c r="G17" s="12" t="s">
        <v>17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7"/>
      <c r="G18" s="12" t="s">
        <v>18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7"/>
      <c r="G19" s="12" t="s">
        <v>19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7"/>
      <c r="G20" s="12" t="s">
        <v>20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7"/>
      <c r="G21" s="12" t="s">
        <v>21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8"/>
      <c r="G22" s="12" t="s">
        <v>22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23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O27" sqref="O27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4" t="s">
        <v>8</v>
      </c>
      <c r="B2" s="55"/>
      <c r="C2" s="55"/>
      <c r="D2" s="55"/>
      <c r="E2" s="55"/>
      <c r="F2" s="55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6" t="s">
        <v>10</v>
      </c>
      <c r="G5" s="59" t="s">
        <v>11</v>
      </c>
      <c r="H5" s="60"/>
      <c r="I5" s="6" t="s">
        <v>12</v>
      </c>
      <c r="J5" s="7" t="s">
        <v>13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15</v>
      </c>
      <c r="C6" s="29">
        <f>枚数試算!W11</f>
        <v>0</v>
      </c>
      <c r="D6" s="11" t="s">
        <v>16</v>
      </c>
      <c r="E6" s="1"/>
      <c r="F6" s="57"/>
      <c r="G6" s="12" t="s">
        <v>17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7"/>
      <c r="G7" s="12" t="s">
        <v>18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7"/>
      <c r="G8" s="12" t="s">
        <v>19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7"/>
      <c r="G9" s="12" t="s">
        <v>20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7"/>
      <c r="G10" s="12" t="s">
        <v>21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8"/>
      <c r="G11" s="12" t="s">
        <v>22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23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24</v>
      </c>
      <c r="N14" s="26">
        <f>K12+K23</f>
        <v>0</v>
      </c>
      <c r="O14" s="11" t="s">
        <v>25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6" t="s">
        <v>27</v>
      </c>
      <c r="G16" s="59" t="s">
        <v>11</v>
      </c>
      <c r="H16" s="60"/>
      <c r="I16" s="6" t="s">
        <v>12</v>
      </c>
      <c r="J16" s="7" t="s">
        <v>13</v>
      </c>
      <c r="K16" s="27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15</v>
      </c>
      <c r="C17" s="28"/>
      <c r="D17" s="11" t="s">
        <v>16</v>
      </c>
      <c r="E17" s="1"/>
      <c r="F17" s="57"/>
      <c r="G17" s="12" t="s">
        <v>17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7"/>
      <c r="G18" s="12" t="s">
        <v>18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7"/>
      <c r="G19" s="12" t="s">
        <v>19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7"/>
      <c r="G20" s="12" t="s">
        <v>20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7"/>
      <c r="G21" s="12" t="s">
        <v>21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8"/>
      <c r="G22" s="12" t="s">
        <v>22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23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枚数試算</vt:lpstr>
      <vt:lpstr>金額試算（0.3）</vt:lpstr>
      <vt:lpstr>金額試算 (0.6)</vt:lpstr>
      <vt:lpstr>Sheet2</vt:lpstr>
      <vt:lpstr>Sheet3</vt:lpstr>
    </vt:vector>
  </TitlesOfParts>
  <Company>富士フイルムホールディングス株式会社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10098602</dc:creator>
  <cp:lastModifiedBy>10098602</cp:lastModifiedBy>
  <dcterms:created xsi:type="dcterms:W3CDTF">2020-10-01T10:50:22Z</dcterms:created>
  <dcterms:modified xsi:type="dcterms:W3CDTF">2020-10-13T08:46:47Z</dcterms:modified>
</cp:coreProperties>
</file>